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ite\Downloads\"/>
    </mc:Choice>
  </mc:AlternateContent>
  <xr:revisionPtr revIDLastSave="0" documentId="13_ncr:1_{E893B9CE-C37D-418A-96AA-8999B3212BDC}" xr6:coauthVersionLast="47" xr6:coauthVersionMax="47" xr10:uidLastSave="{00000000-0000-0000-0000-000000000000}"/>
  <bookViews>
    <workbookView xWindow="-108" yWindow="-108" windowWidth="23256" windowHeight="12456" xr2:uid="{3D920906-7DF3-4D2B-A935-94D331858080}"/>
  </bookViews>
  <sheets>
    <sheet name="Planning mndbasis" sheetId="1" r:id="rId1"/>
  </sheets>
  <definedNames>
    <definedName name="_xlnm.Print_Area" localSheetId="0">'Planning mndbasis'!$A$1:$H$32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0" i="1"/>
  <c r="H8" i="1"/>
  <c r="H6" i="1"/>
  <c r="E2" i="1"/>
  <c r="F28" i="1" s="1"/>
  <c r="B2" i="1"/>
  <c r="C20" i="1" s="1"/>
  <c r="H4" i="1"/>
  <c r="C22" i="1" l="1"/>
  <c r="C24" i="1"/>
  <c r="C28" i="1"/>
  <c r="C27" i="1"/>
  <c r="C26" i="1"/>
  <c r="C25" i="1"/>
  <c r="C23" i="1"/>
  <c r="C30" i="1"/>
  <c r="C29" i="1"/>
  <c r="C21" i="1"/>
  <c r="F14" i="1"/>
  <c r="F20" i="1"/>
  <c r="F7" i="1"/>
  <c r="F17" i="1"/>
  <c r="F30" i="1"/>
  <c r="F29" i="1"/>
  <c r="F6" i="1"/>
  <c r="C9" i="1"/>
  <c r="F13" i="1"/>
  <c r="F4" i="1"/>
  <c r="F23" i="1"/>
  <c r="F10" i="1"/>
  <c r="F12" i="1"/>
  <c r="F16" i="1"/>
  <c r="F5" i="1"/>
  <c r="C13" i="1"/>
  <c r="B1" i="1"/>
  <c r="C12" i="1"/>
  <c r="C16" i="1"/>
  <c r="C17" i="1"/>
  <c r="C10" i="1"/>
  <c r="C8" i="1"/>
  <c r="C4" i="1"/>
  <c r="C5" i="1"/>
  <c r="F19" i="1"/>
  <c r="F25" i="1"/>
  <c r="C6" i="1"/>
  <c r="F15" i="1"/>
  <c r="C14" i="1"/>
  <c r="C18" i="1"/>
  <c r="F26" i="1"/>
  <c r="F9" i="1"/>
  <c r="F11" i="1"/>
  <c r="F22" i="1"/>
  <c r="F27" i="1"/>
  <c r="F21" i="1"/>
  <c r="C7" i="1"/>
  <c r="C11" i="1"/>
  <c r="C15" i="1"/>
  <c r="C19" i="1"/>
  <c r="F18" i="1"/>
  <c r="F8" i="1"/>
  <c r="F24" i="1"/>
  <c r="C31" i="1" l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van de Ruit | Enovation Group</author>
  </authors>
  <commentList>
    <comment ref="G4" authorId="0" shapeId="0" xr:uid="{1B6F872E-28AE-4F5C-9CDC-67DD7531DA6A}">
      <text>
        <r>
          <rPr>
            <sz val="9"/>
            <color indexed="81"/>
            <rFont val="Tahoma"/>
            <family val="2"/>
          </rPr>
          <t xml:space="preserve">Vul hier een bepaald bedrag per week in en neem dan het bedrag over in kolom per maand.
</t>
        </r>
      </text>
    </comment>
    <comment ref="A6" authorId="0" shapeId="0" xr:uid="{6B6C519E-90D2-408A-8353-74837850553B}">
      <text>
        <r>
          <rPr>
            <sz val="9"/>
            <color indexed="81"/>
            <rFont val="Tahoma"/>
            <family val="2"/>
          </rPr>
          <t>Netto verschil met een normale maand</t>
        </r>
      </text>
    </comment>
    <comment ref="G6" authorId="0" shapeId="0" xr:uid="{30B6ADB9-64F6-411A-BE38-3526369CC69F}">
      <text>
        <r>
          <rPr>
            <sz val="9"/>
            <color indexed="81"/>
            <rFont val="Tahoma"/>
            <family val="2"/>
          </rPr>
          <t xml:space="preserve">Vul hier een bepaald bedrag per week in en neem dan het bedrag over in kolom per maand.
</t>
        </r>
      </text>
    </comment>
    <comment ref="G8" authorId="0" shapeId="0" xr:uid="{EAB07D40-353D-4495-986B-A30E2735FAD4}">
      <text>
        <r>
          <rPr>
            <sz val="9"/>
            <color indexed="81"/>
            <rFont val="Tahoma"/>
            <family val="2"/>
          </rPr>
          <t xml:space="preserve">Vul hier een bepaald bedrag per week in en neem dan het bedrag over in kolom per maand.
</t>
        </r>
      </text>
    </comment>
    <comment ref="A10" authorId="0" shapeId="0" xr:uid="{489D939E-5D6F-4CF6-ACE4-74F531DD49E3}">
      <text>
        <r>
          <rPr>
            <sz val="9"/>
            <color indexed="81"/>
            <rFont val="Tahoma"/>
            <family val="2"/>
          </rPr>
          <t>Netto verschil met een normale maand</t>
        </r>
      </text>
    </comment>
    <comment ref="G10" authorId="0" shapeId="0" xr:uid="{01BD4963-C100-43AF-BA12-9B4282279546}">
      <text>
        <r>
          <rPr>
            <sz val="9"/>
            <color indexed="81"/>
            <rFont val="Tahoma"/>
            <family val="2"/>
          </rPr>
          <t xml:space="preserve">Vul hier een bepaald bedrag per week in en neem dan het bedrag over in kolom per maand.
</t>
        </r>
      </text>
    </comment>
    <comment ref="A11" authorId="0" shapeId="0" xr:uid="{8921F8A2-B73B-41F7-B777-E9C93E9252DA}">
      <text>
        <r>
          <rPr>
            <sz val="9"/>
            <color indexed="81"/>
            <rFont val="Tahoma"/>
            <family val="2"/>
          </rPr>
          <t>Netto verschil met een normale maand</t>
        </r>
      </text>
    </comment>
    <comment ref="A12" authorId="0" shapeId="0" xr:uid="{DC988280-8C0D-4543-891F-135A544720DB}">
      <text>
        <r>
          <rPr>
            <sz val="9"/>
            <color indexed="81"/>
            <rFont val="Tahoma"/>
            <family val="2"/>
          </rPr>
          <t>Netto verschil met een normale maand</t>
        </r>
      </text>
    </comment>
    <comment ref="G12" authorId="0" shapeId="0" xr:uid="{D16C12B2-0CB4-40FB-AB87-D9BDDCA35F3C}">
      <text>
        <r>
          <rPr>
            <sz val="9"/>
            <color indexed="81"/>
            <rFont val="Tahoma"/>
            <family val="2"/>
          </rPr>
          <t xml:space="preserve">Vul hier een bepaald bedrag per week in en neem dan het bedrag over in kolom per maand.
</t>
        </r>
      </text>
    </comment>
  </commentList>
</comments>
</file>

<file path=xl/sharedStrings.xml><?xml version="1.0" encoding="utf-8"?>
<sst xmlns="http://schemas.openxmlformats.org/spreadsheetml/2006/main" count="55" uniqueCount="49">
  <si>
    <t>Geld over/tekort:</t>
  </si>
  <si>
    <t>Voorbeeld omrekenen:</t>
  </si>
  <si>
    <t>Inkomsten:</t>
  </si>
  <si>
    <t>Bedrag</t>
  </si>
  <si>
    <t>%</t>
  </si>
  <si>
    <t>uitgaven:</t>
  </si>
  <si>
    <t>Water</t>
  </si>
  <si>
    <t>Belastingen gemeente</t>
  </si>
  <si>
    <t>Spaarrekening</t>
  </si>
  <si>
    <t>Overige uitgaven</t>
  </si>
  <si>
    <t>Servicekosten VVE</t>
  </si>
  <si>
    <t>Autokosten benzine</t>
  </si>
  <si>
    <t>Autokosten onderhoud</t>
  </si>
  <si>
    <t>Telefoon/Internet (mobiel/vast)</t>
  </si>
  <si>
    <t>Reiskosten e.d. (netto)</t>
  </si>
  <si>
    <t>Overige inkomsten</t>
  </si>
  <si>
    <t>13e maand (netto)</t>
  </si>
  <si>
    <t>Bonus (netto)</t>
  </si>
  <si>
    <t>Kinderbijslag</t>
  </si>
  <si>
    <t>Zorgtoeslag</t>
  </si>
  <si>
    <t>Huurtoeslag</t>
  </si>
  <si>
    <t>Contributies sport/muziek ed</t>
  </si>
  <si>
    <t>Energie (gas-electra)</t>
  </si>
  <si>
    <t>Uit eten/uitjes</t>
  </si>
  <si>
    <t>post per week:</t>
  </si>
  <si>
    <t>post per 4-weken:</t>
  </si>
  <si>
    <t>post per kwartaal:</t>
  </si>
  <si>
    <t>post per half jaar:</t>
  </si>
  <si>
    <t>post per jaar:</t>
  </si>
  <si>
    <t>post per maand:</t>
  </si>
  <si>
    <t>Giften</t>
  </si>
  <si>
    <t>Cadeau's</t>
  </si>
  <si>
    <t>Boodschappen-eten</t>
  </si>
  <si>
    <t>Huur/Hypotheek (rente)</t>
  </si>
  <si>
    <t>Nibud Buffer berekenaar</t>
  </si>
  <si>
    <t>nauwkeurige berekening maken?</t>
  </si>
  <si>
    <t>Eenmalige terugbetaling IB aangifte</t>
  </si>
  <si>
    <t>(Aflossing) Lening</t>
  </si>
  <si>
    <t>Verzekeringen tbv Hypotheek</t>
  </si>
  <si>
    <t>Autokosten verzekering</t>
  </si>
  <si>
    <t>Autokosten overige</t>
  </si>
  <si>
    <t>Aflossing leningen</t>
  </si>
  <si>
    <t>Boodschappen-drogisterij e.d.</t>
  </si>
  <si>
    <t>Persoonlijke verzorging (kapper)</t>
  </si>
  <si>
    <t>Eenmalige betaling IB aangifte</t>
  </si>
  <si>
    <t>Vakantietoeslag  (netto)</t>
  </si>
  <si>
    <t>Woning verzekeringen</t>
  </si>
  <si>
    <t>Zorgverzekeringen</t>
  </si>
  <si>
    <t>Salaris/uitkering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</si>
</sst>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0.0"/>
    <numFmt numFmtId="165" formatCode="&quot;€&quot;\ #,##0.00"/>
    <numFmt numFmtId="166" formatCode="_ [$€-2]\ * #,##0.00_ ;_ [$€-2]\ * \-#,##0.00_ ;_ [$€-2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0" fontId="2" fillId="0" borderId="0" xfId="1"/>
    <xf numFmtId="0" fontId="0" fillId="0" borderId="0" xfId="0" applyAlignment="1">
      <alignment horizontal="right"/>
    </xf>
    <xf numFmtId="2" fontId="1" fillId="0" borderId="0" xfId="0" applyNumberFormat="1" applyFont="1"/>
    <xf numFmtId="164" fontId="1" fillId="0" borderId="1" xfId="0" applyNumberFormat="1" applyFont="1" applyBorder="1"/>
    <xf numFmtId="44" fontId="0" fillId="2" borderId="0" xfId="2" applyFont="1" applyFill="1"/>
    <xf numFmtId="44" fontId="1" fillId="0" borderId="0" xfId="0" applyNumberFormat="1" applyFont="1"/>
    <xf numFmtId="166" fontId="0" fillId="2" borderId="0" xfId="2" applyNumberFormat="1" applyFont="1" applyFill="1"/>
  </cellXfs>
  <cellStyles count="3">
    <cellStyle name="Hyperlink" xfId="1" builtinId="8"/>
    <cellStyle name="Standaard" xfId="0" builtinId="0"/>
    <cellStyle name="Valuta" xfId="2" builtinId="4"/>
  </cellStyles>
  <dxfs count="23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comments" Target="../comments1.x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56639-673E-428C-8D70-0BDA6801F413}">
  <sheetPr>
    <pageSetUpPr fitToPage="1"/>
  </sheetPr>
  <dimension ref="A1:H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33.88671875" bestFit="1" customWidth="1"/>
    <col min="2" max="2" width="9.5546875" bestFit="1" customWidth="1"/>
    <col min="3" max="3" width="16.109375" bestFit="1" customWidth="1"/>
    <col min="4" max="4" width="36.33203125" bestFit="1" customWidth="1"/>
    <col min="5" max="5" width="9.5546875" bestFit="1" customWidth="1"/>
    <col min="7" max="7" width="29.33203125" bestFit="1" customWidth="1"/>
    <col min="8" max="9" width="18.109375" bestFit="1" customWidth="1"/>
  </cols>
  <sheetData>
    <row r="1" spans="1:8" x14ac:dyDescent="0.3">
      <c r="A1" t="s">
        <v>0</v>
      </c>
      <c r="B1" s="4">
        <f>B2-E2</f>
        <v>40.380000000000109</v>
      </c>
    </row>
    <row r="2" spans="1:8" x14ac:dyDescent="0.3">
      <c r="B2" s="5">
        <f>SUM(B4:B31)</f>
        <v>2613.38</v>
      </c>
      <c r="E2" s="5">
        <f>SUM(E4:E32)</f>
        <v>2573</v>
      </c>
      <c r="G2" s="2" t="s">
        <v>1</v>
      </c>
    </row>
    <row r="3" spans="1:8" x14ac:dyDescent="0.3">
      <c r="A3" s="2" t="s">
        <v>2</v>
      </c>
      <c r="B3" t="s">
        <v>3</v>
      </c>
      <c r="C3" s="7" t="s">
        <v>4</v>
      </c>
      <c r="D3" s="2" t="s">
        <v>5</v>
      </c>
      <c r="E3" t="s">
        <v>3</v>
      </c>
      <c r="F3" s="7" t="s">
        <v>4</v>
      </c>
      <c r="G3" s="2" t="s">
        <v>24</v>
      </c>
      <c r="H3" s="2" t="s">
        <v>29</v>
      </c>
    </row>
    <row r="4" spans="1:8" x14ac:dyDescent="0.3">
      <c r="A4" t="s">
        <v>48</v>
      </c>
      <c r="B4" s="4">
        <v>2100</v>
      </c>
      <c r="C4" s="3">
        <f>B4/$B$2*100</f>
        <v>80.355707933786888</v>
      </c>
      <c r="D4" t="s">
        <v>33</v>
      </c>
      <c r="E4" s="4">
        <v>695</v>
      </c>
      <c r="F4" s="3">
        <f>E4/$E$2*100</f>
        <v>27.011270890011659</v>
      </c>
      <c r="G4" s="12">
        <v>25</v>
      </c>
      <c r="H4" s="4">
        <f>(G4*4.3333)</f>
        <v>108.33250000000001</v>
      </c>
    </row>
    <row r="5" spans="1:8" x14ac:dyDescent="0.3">
      <c r="A5" t="s">
        <v>14</v>
      </c>
      <c r="B5" s="4">
        <v>95</v>
      </c>
      <c r="C5" s="3">
        <f>B5/$B$2*100</f>
        <v>3.6351391684332164</v>
      </c>
      <c r="D5" t="s">
        <v>10</v>
      </c>
      <c r="E5" s="4">
        <v>0</v>
      </c>
      <c r="F5" s="3">
        <f>E5/$E$2*100</f>
        <v>0</v>
      </c>
      <c r="G5" s="11" t="s">
        <v>25</v>
      </c>
      <c r="H5" s="5" t="s">
        <v>29</v>
      </c>
    </row>
    <row r="6" spans="1:8" x14ac:dyDescent="0.3">
      <c r="A6" t="s">
        <v>45</v>
      </c>
      <c r="B6" s="4">
        <v>225</v>
      </c>
      <c r="C6" s="3">
        <f>B6/$B$2*100</f>
        <v>8.6095401357628809</v>
      </c>
      <c r="D6" t="s">
        <v>7</v>
      </c>
      <c r="E6" s="4">
        <v>105</v>
      </c>
      <c r="F6" s="3">
        <f>E6/$E$2*100</f>
        <v>4.080839486980179</v>
      </c>
      <c r="G6" s="10">
        <v>50</v>
      </c>
      <c r="H6" s="4">
        <f>G6*1.0833</f>
        <v>54.164999999999999</v>
      </c>
    </row>
    <row r="7" spans="1:8" x14ac:dyDescent="0.3">
      <c r="A7" s="6" t="s">
        <v>18</v>
      </c>
      <c r="B7" s="4">
        <v>93.38</v>
      </c>
      <c r="C7" s="3">
        <f>B10/$B$2*100</f>
        <v>0</v>
      </c>
      <c r="D7" t="s">
        <v>38</v>
      </c>
      <c r="E7" s="4">
        <v>0</v>
      </c>
      <c r="F7" s="3">
        <f t="shared" ref="F7" si="0">E7/$E$2*100</f>
        <v>0</v>
      </c>
      <c r="G7" s="5" t="s">
        <v>26</v>
      </c>
      <c r="H7" s="5" t="s">
        <v>29</v>
      </c>
    </row>
    <row r="8" spans="1:8" x14ac:dyDescent="0.3">
      <c r="A8" s="6" t="s">
        <v>19</v>
      </c>
      <c r="B8" s="4">
        <v>100</v>
      </c>
      <c r="C8" s="3">
        <f>B11/$B$2*100</f>
        <v>0</v>
      </c>
      <c r="D8" t="s">
        <v>46</v>
      </c>
      <c r="E8" s="4">
        <v>55</v>
      </c>
      <c r="F8" s="3">
        <f t="shared" ref="F8:F16" si="1">E8/$E$2*100</f>
        <v>2.1375825884181889</v>
      </c>
      <c r="G8" s="10">
        <v>100</v>
      </c>
      <c r="H8" s="4">
        <f>G8/3</f>
        <v>33.333333333333336</v>
      </c>
    </row>
    <row r="9" spans="1:8" x14ac:dyDescent="0.3">
      <c r="A9" s="6" t="s">
        <v>20</v>
      </c>
      <c r="B9" s="4">
        <v>0</v>
      </c>
      <c r="C9" s="3">
        <f>B7/$B$2*100</f>
        <v>3.5731504794557236</v>
      </c>
      <c r="D9" t="s">
        <v>47</v>
      </c>
      <c r="E9" s="4">
        <v>127</v>
      </c>
      <c r="F9" s="3">
        <f t="shared" si="1"/>
        <v>4.935872522347454</v>
      </c>
      <c r="G9" s="5" t="s">
        <v>27</v>
      </c>
      <c r="H9" s="5" t="s">
        <v>29</v>
      </c>
    </row>
    <row r="10" spans="1:8" x14ac:dyDescent="0.3">
      <c r="A10" t="s">
        <v>16</v>
      </c>
      <c r="B10" s="4">
        <v>0</v>
      </c>
      <c r="C10" s="3">
        <f>B8/$B$2*100</f>
        <v>3.8264622825612804</v>
      </c>
      <c r="D10" t="s">
        <v>22</v>
      </c>
      <c r="E10" s="4">
        <v>306</v>
      </c>
      <c r="F10" s="3">
        <f t="shared" si="1"/>
        <v>11.892732219199379</v>
      </c>
      <c r="G10" s="10">
        <v>500</v>
      </c>
      <c r="H10" s="4">
        <f>G10/6</f>
        <v>83.333333333333329</v>
      </c>
    </row>
    <row r="11" spans="1:8" x14ac:dyDescent="0.3">
      <c r="A11" t="s">
        <v>17</v>
      </c>
      <c r="B11" s="4">
        <v>0</v>
      </c>
      <c r="C11" s="3">
        <f>B9/$B$2*100</f>
        <v>0</v>
      </c>
      <c r="D11" t="s">
        <v>6</v>
      </c>
      <c r="E11" s="4">
        <v>15</v>
      </c>
      <c r="F11" s="3">
        <f t="shared" si="1"/>
        <v>0.58297706956859696</v>
      </c>
      <c r="G11" s="5" t="s">
        <v>28</v>
      </c>
      <c r="H11" s="5" t="s">
        <v>29</v>
      </c>
    </row>
    <row r="12" spans="1:8" x14ac:dyDescent="0.3">
      <c r="A12" t="s">
        <v>36</v>
      </c>
      <c r="B12" s="4">
        <v>0</v>
      </c>
      <c r="C12" s="3">
        <f t="shared" ref="C12:C30" si="2">B12/$B$2*100</f>
        <v>0</v>
      </c>
      <c r="D12" t="s">
        <v>32</v>
      </c>
      <c r="E12" s="4">
        <v>500</v>
      </c>
      <c r="F12" s="3">
        <f t="shared" si="1"/>
        <v>19.432568985619898</v>
      </c>
      <c r="G12" s="10">
        <v>600</v>
      </c>
      <c r="H12" s="4">
        <f>G12/12</f>
        <v>50</v>
      </c>
    </row>
    <row r="13" spans="1:8" x14ac:dyDescent="0.3">
      <c r="B13" s="4">
        <v>0</v>
      </c>
      <c r="C13" s="3">
        <f t="shared" si="2"/>
        <v>0</v>
      </c>
      <c r="D13" t="s">
        <v>42</v>
      </c>
      <c r="E13" s="4">
        <v>60</v>
      </c>
      <c r="F13" s="3">
        <f t="shared" si="1"/>
        <v>2.3319082782743878</v>
      </c>
    </row>
    <row r="14" spans="1:8" x14ac:dyDescent="0.3">
      <c r="B14" s="4">
        <v>0</v>
      </c>
      <c r="C14" s="3">
        <f t="shared" si="2"/>
        <v>0</v>
      </c>
      <c r="D14" t="s">
        <v>43</v>
      </c>
      <c r="E14" s="4">
        <v>25</v>
      </c>
      <c r="F14" s="3">
        <f t="shared" si="1"/>
        <v>0.9716284492809949</v>
      </c>
    </row>
    <row r="15" spans="1:8" x14ac:dyDescent="0.3">
      <c r="B15" s="4">
        <v>0</v>
      </c>
      <c r="C15" s="3">
        <f t="shared" si="2"/>
        <v>0</v>
      </c>
      <c r="D15" t="s">
        <v>11</v>
      </c>
      <c r="E15" s="4">
        <v>200</v>
      </c>
      <c r="F15" s="3">
        <f t="shared" si="1"/>
        <v>7.7730275942479592</v>
      </c>
      <c r="G15" s="2" t="s">
        <v>35</v>
      </c>
    </row>
    <row r="16" spans="1:8" x14ac:dyDescent="0.3">
      <c r="B16" s="4">
        <v>0</v>
      </c>
      <c r="C16" s="3">
        <f t="shared" si="2"/>
        <v>0</v>
      </c>
      <c r="D16" t="s">
        <v>12</v>
      </c>
      <c r="E16" s="4">
        <v>75</v>
      </c>
      <c r="F16" s="3">
        <f t="shared" si="1"/>
        <v>2.9148853478429846</v>
      </c>
      <c r="G16" s="6" t="s">
        <v>34</v>
      </c>
    </row>
    <row r="17" spans="1:6" x14ac:dyDescent="0.3">
      <c r="B17" s="4">
        <v>0</v>
      </c>
      <c r="C17" s="3">
        <f t="shared" si="2"/>
        <v>0</v>
      </c>
      <c r="D17" t="s">
        <v>39</v>
      </c>
      <c r="E17" s="4">
        <v>100</v>
      </c>
      <c r="F17" s="3">
        <f t="shared" ref="F17" si="3">E17/$E$2*100</f>
        <v>3.8865137971239796</v>
      </c>
    </row>
    <row r="18" spans="1:6" x14ac:dyDescent="0.3">
      <c r="B18" s="4">
        <v>0</v>
      </c>
      <c r="C18" s="3">
        <f t="shared" si="2"/>
        <v>0</v>
      </c>
      <c r="D18" t="s">
        <v>40</v>
      </c>
      <c r="E18" s="4">
        <v>10</v>
      </c>
      <c r="F18" s="3">
        <f>E18/$E$2*100</f>
        <v>0.38865137971239799</v>
      </c>
    </row>
    <row r="19" spans="1:6" x14ac:dyDescent="0.3">
      <c r="B19" s="4">
        <v>0</v>
      </c>
      <c r="C19" s="3">
        <f t="shared" si="2"/>
        <v>0</v>
      </c>
      <c r="D19" t="s">
        <v>13</v>
      </c>
      <c r="E19" s="4">
        <v>75</v>
      </c>
      <c r="F19" s="3">
        <f>E19/$E$2*100</f>
        <v>2.9148853478429846</v>
      </c>
    </row>
    <row r="20" spans="1:6" x14ac:dyDescent="0.3">
      <c r="B20" s="4">
        <v>0</v>
      </c>
      <c r="C20" s="3">
        <f t="shared" si="2"/>
        <v>0</v>
      </c>
      <c r="D20" t="s">
        <v>41</v>
      </c>
      <c r="E20" s="4">
        <v>0</v>
      </c>
      <c r="F20" s="3">
        <f t="shared" ref="F20" si="4">E20/$E$2*100</f>
        <v>0</v>
      </c>
    </row>
    <row r="21" spans="1:6" x14ac:dyDescent="0.3">
      <c r="B21" s="4">
        <v>0</v>
      </c>
      <c r="C21" s="3">
        <f t="shared" si="2"/>
        <v>0</v>
      </c>
      <c r="D21" t="s">
        <v>31</v>
      </c>
      <c r="E21" s="4">
        <v>25</v>
      </c>
      <c r="F21" s="3">
        <f t="shared" ref="F21:F27" si="5">E21/$E$2*100</f>
        <v>0.9716284492809949</v>
      </c>
    </row>
    <row r="22" spans="1:6" x14ac:dyDescent="0.3">
      <c r="B22" s="4">
        <v>0</v>
      </c>
      <c r="C22" s="3">
        <f t="shared" si="2"/>
        <v>0</v>
      </c>
      <c r="D22" t="s">
        <v>30</v>
      </c>
      <c r="E22" s="4">
        <v>50</v>
      </c>
      <c r="F22" s="3">
        <f t="shared" si="5"/>
        <v>1.9432568985619898</v>
      </c>
    </row>
    <row r="23" spans="1:6" x14ac:dyDescent="0.3">
      <c r="B23" s="4">
        <v>0</v>
      </c>
      <c r="C23" s="3">
        <f t="shared" si="2"/>
        <v>0</v>
      </c>
      <c r="D23" t="s">
        <v>8</v>
      </c>
      <c r="E23" s="4">
        <v>50</v>
      </c>
      <c r="F23" s="3">
        <f t="shared" si="5"/>
        <v>1.9432568985619898</v>
      </c>
    </row>
    <row r="24" spans="1:6" x14ac:dyDescent="0.3">
      <c r="B24" s="4">
        <v>0</v>
      </c>
      <c r="C24" s="3">
        <f t="shared" si="2"/>
        <v>0</v>
      </c>
      <c r="D24" t="s">
        <v>21</v>
      </c>
      <c r="E24" s="4">
        <v>50</v>
      </c>
      <c r="F24" s="3">
        <f t="shared" si="5"/>
        <v>1.9432568985619898</v>
      </c>
    </row>
    <row r="25" spans="1:6" x14ac:dyDescent="0.3">
      <c r="B25" s="4">
        <v>0</v>
      </c>
      <c r="C25" s="3">
        <f t="shared" si="2"/>
        <v>0</v>
      </c>
      <c r="D25" t="s">
        <v>23</v>
      </c>
      <c r="E25" s="4">
        <v>50</v>
      </c>
      <c r="F25" s="3">
        <f t="shared" si="5"/>
        <v>1.9432568985619898</v>
      </c>
    </row>
    <row r="26" spans="1:6" x14ac:dyDescent="0.3">
      <c r="B26" s="4">
        <v>0</v>
      </c>
      <c r="C26" s="3">
        <f t="shared" si="2"/>
        <v>0</v>
      </c>
      <c r="D26" t="s">
        <v>37</v>
      </c>
      <c r="E26" s="4">
        <v>0</v>
      </c>
      <c r="F26" s="3">
        <f t="shared" si="5"/>
        <v>0</v>
      </c>
    </row>
    <row r="27" spans="1:6" x14ac:dyDescent="0.3">
      <c r="B27" s="4">
        <v>0</v>
      </c>
      <c r="C27" s="3">
        <f t="shared" si="2"/>
        <v>0</v>
      </c>
      <c r="D27" t="s">
        <v>44</v>
      </c>
      <c r="E27" s="4">
        <v>0</v>
      </c>
      <c r="F27" s="3">
        <f t="shared" si="5"/>
        <v>0</v>
      </c>
    </row>
    <row r="28" spans="1:6" x14ac:dyDescent="0.3">
      <c r="B28" s="4">
        <v>0</v>
      </c>
      <c r="C28" s="3">
        <f t="shared" si="2"/>
        <v>0</v>
      </c>
      <c r="E28" s="4">
        <v>0</v>
      </c>
      <c r="F28" s="3">
        <f t="shared" ref="F28:F30" si="6">E28/$E$2*100</f>
        <v>0</v>
      </c>
    </row>
    <row r="29" spans="1:6" x14ac:dyDescent="0.3">
      <c r="B29" s="4">
        <v>0</v>
      </c>
      <c r="C29" s="3">
        <f t="shared" si="2"/>
        <v>0</v>
      </c>
      <c r="E29" s="4">
        <v>0</v>
      </c>
      <c r="F29" s="3">
        <f t="shared" si="6"/>
        <v>0</v>
      </c>
    </row>
    <row r="30" spans="1:6" x14ac:dyDescent="0.3">
      <c r="A30" t="s">
        <v>15</v>
      </c>
      <c r="B30" s="4">
        <v>0</v>
      </c>
      <c r="C30" s="3">
        <f t="shared" si="2"/>
        <v>0</v>
      </c>
      <c r="D30" t="s">
        <v>9</v>
      </c>
      <c r="E30" s="4">
        <v>0</v>
      </c>
      <c r="F30" s="3">
        <f t="shared" si="6"/>
        <v>0</v>
      </c>
    </row>
    <row r="31" spans="1:6" s="2" customFormat="1" ht="15" thickBot="1" x14ac:dyDescent="0.35">
      <c r="B31" s="8"/>
      <c r="C31" s="9">
        <f>SUM(C4:C30)</f>
        <v>99.999999999999986</v>
      </c>
      <c r="E31" s="8"/>
      <c r="F31" s="9">
        <f>SUM(F4:F30)</f>
        <v>99.999999999999986</v>
      </c>
    </row>
    <row r="32" spans="1:6" ht="15" thickTop="1" x14ac:dyDescent="0.3">
      <c r="B32" s="1"/>
      <c r="E32" s="1"/>
    </row>
    <row r="33" spans="2:5" x14ac:dyDescent="0.3">
      <c r="B33" s="1"/>
      <c r="E33" s="1"/>
    </row>
    <row r="34" spans="2:5" x14ac:dyDescent="0.3">
      <c r="B34" s="1"/>
      <c r="E34" s="1"/>
    </row>
    <row r="35" spans="2:5" x14ac:dyDescent="0.3">
      <c r="B35" s="1"/>
      <c r="E35" s="1"/>
    </row>
    <row r="36" spans="2:5" x14ac:dyDescent="0.3">
      <c r="B36" s="1"/>
      <c r="E36" s="1"/>
    </row>
    <row r="37" spans="2:5" x14ac:dyDescent="0.3">
      <c r="B37" s="1"/>
      <c r="E37" s="1"/>
    </row>
    <row r="38" spans="2:5" x14ac:dyDescent="0.3">
      <c r="B38" s="1"/>
      <c r="E38" s="1"/>
    </row>
    <row r="39" spans="2:5" x14ac:dyDescent="0.3">
      <c r="B39" s="1"/>
      <c r="E39" s="1"/>
    </row>
    <row r="40" spans="2:5" x14ac:dyDescent="0.3">
      <c r="B40" s="1"/>
      <c r="E40" s="1"/>
    </row>
    <row r="41" spans="2:5" x14ac:dyDescent="0.3">
      <c r="B41" s="1"/>
      <c r="E41" s="1"/>
    </row>
    <row r="42" spans="2:5" x14ac:dyDescent="0.3">
      <c r="B42" s="1"/>
      <c r="E42" s="1"/>
    </row>
    <row r="43" spans="2:5" x14ac:dyDescent="0.3">
      <c r="B43" s="1"/>
      <c r="E43" s="1"/>
    </row>
    <row r="44" spans="2:5" x14ac:dyDescent="0.3">
      <c r="B44" s="1"/>
      <c r="E44" s="1"/>
    </row>
    <row r="45" spans="2:5" x14ac:dyDescent="0.3">
      <c r="B45" s="1"/>
      <c r="E45" s="1"/>
    </row>
    <row r="46" spans="2:5" x14ac:dyDescent="0.3">
      <c r="B46" s="1"/>
      <c r="E46" s="1"/>
    </row>
    <row r="47" spans="2:5" x14ac:dyDescent="0.3">
      <c r="B47" s="1"/>
    </row>
    <row r="48" spans="2:5" x14ac:dyDescent="0.3">
      <c r="B48" s="1"/>
    </row>
    <row r="49" spans="2:2" x14ac:dyDescent="0.3">
      <c r="B49" s="1"/>
    </row>
  </sheetData>
  <conditionalFormatting sqref="B1"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E21:E25 E4:E6 E18:E19 E8:E13 E15:E16 B4:B30">
    <cfRule type="cellIs" dxfId="20" priority="22" operator="greaterThan">
      <formula>0</formula>
    </cfRule>
  </conditionalFormatting>
  <conditionalFormatting sqref="E26:E30">
    <cfRule type="cellIs" dxfId="19" priority="20" operator="greaterThan">
      <formula>0</formula>
    </cfRule>
  </conditionalFormatting>
  <conditionalFormatting sqref="F21:F30 F4:F6 F18:F19 F8:F13 F15:F16">
    <cfRule type="cellIs" dxfId="18" priority="17" operator="greaterThan">
      <formula>30</formula>
    </cfRule>
    <cfRule type="cellIs" dxfId="17" priority="18" operator="greaterThanOrEqual">
      <formula>20</formula>
    </cfRule>
    <cfRule type="cellIs" dxfId="16" priority="19" operator="greaterThan">
      <formula>5</formula>
    </cfRule>
  </conditionalFormatting>
  <conditionalFormatting sqref="E17">
    <cfRule type="cellIs" dxfId="15" priority="16" operator="greaterThan">
      <formula>0</formula>
    </cfRule>
  </conditionalFormatting>
  <conditionalFormatting sqref="F17">
    <cfRule type="cellIs" dxfId="14" priority="13" operator="greaterThan">
      <formula>30</formula>
    </cfRule>
    <cfRule type="cellIs" dxfId="13" priority="14" operator="greaterThanOrEqual">
      <formula>20</formula>
    </cfRule>
    <cfRule type="cellIs" dxfId="12" priority="15" operator="greaterThan">
      <formula>5</formula>
    </cfRule>
  </conditionalFormatting>
  <conditionalFormatting sqref="E7">
    <cfRule type="cellIs" dxfId="11" priority="12" operator="greaterThan">
      <formula>0</formula>
    </cfRule>
  </conditionalFormatting>
  <conditionalFormatting sqref="F7">
    <cfRule type="cellIs" dxfId="10" priority="9" operator="greaterThan">
      <formula>30</formula>
    </cfRule>
    <cfRule type="cellIs" dxfId="9" priority="10" operator="greaterThanOrEqual">
      <formula>20</formula>
    </cfRule>
    <cfRule type="cellIs" dxfId="8" priority="11" operator="greaterThan">
      <formula>5</formula>
    </cfRule>
  </conditionalFormatting>
  <conditionalFormatting sqref="E20">
    <cfRule type="cellIs" dxfId="7" priority="8" operator="greaterThan">
      <formula>0</formula>
    </cfRule>
  </conditionalFormatting>
  <conditionalFormatting sqref="F20">
    <cfRule type="cellIs" dxfId="6" priority="5" operator="greaterThan">
      <formula>30</formula>
    </cfRule>
    <cfRule type="cellIs" dxfId="5" priority="6" operator="greaterThanOrEqual">
      <formula>20</formula>
    </cfRule>
    <cfRule type="cellIs" dxfId="4" priority="7" operator="greaterThan">
      <formula>5</formula>
    </cfRule>
  </conditionalFormatting>
  <conditionalFormatting sqref="E14">
    <cfRule type="cellIs" dxfId="3" priority="4" operator="greaterThan">
      <formula>0</formula>
    </cfRule>
  </conditionalFormatting>
  <conditionalFormatting sqref="F14">
    <cfRule type="cellIs" dxfId="2" priority="1" operator="greaterThan">
      <formula>30</formula>
    </cfRule>
    <cfRule type="cellIs" dxfId="1" priority="2" operator="greaterThanOrEqual">
      <formula>20</formula>
    </cfRule>
    <cfRule type="cellIs" dxfId="0" priority="3" operator="greaterThan">
      <formula>5</formula>
    </cfRule>
  </conditionalFormatting>
  <hyperlinks>
    <hyperlink ref="A7" r:id="rId1" xr:uid="{8446D702-8247-4FD7-9121-40EE85AD8FE1}"/>
    <hyperlink ref="A8" r:id="rId2" xr:uid="{C943CAEB-4B60-4CBA-92C1-0B8EB4C558C7}"/>
    <hyperlink ref="A9" r:id="rId3" xr:uid="{3789266B-B531-41A9-8C46-E5B6E8012020}"/>
    <hyperlink ref="G16" r:id="rId4" xr:uid="{BDBDE6F8-9E72-410F-8850-CE20BC477AA1}"/>
  </hyperlinks>
  <pageMargins left="0.70866141732283472" right="0.70866141732283472" top="0.74803149606299213" bottom="0.74803149606299213" header="0.31496062992125984" footer="0.31496062992125984"/>
  <pageSetup paperSize="9" scale="80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Planning mndbasis</vt:lpstr>
      <vt:lpstr>'Planning mndbasis'!Afdrukbereik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 Ruit</dc:creator>
  <cp:lastModifiedBy>Erik van de Ruit</cp:lastModifiedBy>
  <cp:lastPrinted>2022-06-27T20:26:48Z</cp:lastPrinted>
  <dcterms:created xsi:type="dcterms:W3CDTF">2022-06-06T18:30:35Z</dcterms:created>
  <dcterms:modified xsi:type="dcterms:W3CDTF">2022-11-14T18:29:24Z</dcterms:modified>
</cp:coreProperties>
</file>